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комп." sheetId="1" r:id="rId1"/>
  </sheets>
  <definedNames>
    <definedName name="_xlnm.Print_Area" localSheetId="0">'комп.'!$A$1:$V$53</definedName>
  </definedNames>
  <calcPr fullCalcOnLoad="1"/>
</workbook>
</file>

<file path=xl/sharedStrings.xml><?xml version="1.0" encoding="utf-8"?>
<sst xmlns="http://schemas.openxmlformats.org/spreadsheetml/2006/main" count="69" uniqueCount="40">
  <si>
    <t>Категории</t>
  </si>
  <si>
    <t>Цены/ поставщики</t>
  </si>
  <si>
    <t>Цена за ед. товара.</t>
  </si>
  <si>
    <t>Итого</t>
  </si>
  <si>
    <t>Цена за ед. товара</t>
  </si>
  <si>
    <t>Стоимость доставки</t>
  </si>
  <si>
    <t>Даты сбора данных</t>
  </si>
  <si>
    <t>Срок действия цен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</si>
  <si>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</si>
  <si>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</si>
  <si>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</si>
  <si>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</si>
  <si>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2.</t>
  </si>
  <si>
    <t>3.</t>
  </si>
  <si>
    <t>Модель, производитель</t>
  </si>
  <si>
    <t>Наименование товара, тех.  Характеристики</t>
  </si>
  <si>
    <t>ИТОГО с доставкой</t>
  </si>
  <si>
    <t>*Номер поставщика, указанный в таблице</t>
  </si>
  <si>
    <t>Средняя цена, руб.</t>
  </si>
  <si>
    <t xml:space="preserve">Средняя цена, руб. </t>
  </si>
  <si>
    <t>Начальная  цена, руб.</t>
  </si>
  <si>
    <t>Часть IV. 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</si>
  <si>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>Кол-во ед. товара, шт</t>
  </si>
  <si>
    <t>ООО " КоммерсантАвтоПлюс"</t>
  </si>
  <si>
    <t>ИП Василиненко Вячеслав Вячеславович</t>
  </si>
  <si>
    <t>ООО "ЛидерГрупп"</t>
  </si>
  <si>
    <t>До    30.06.2013</t>
  </si>
  <si>
    <t>Способ размещения заказа:    аукцион</t>
  </si>
  <si>
    <t>Поставка интерактивной системы со встроенным проектором и  системой управления</t>
  </si>
  <si>
    <t xml:space="preserve">Кол-во ед. товара, шт </t>
  </si>
  <si>
    <t>625049, Тюменская область, г. Тюмень, ул. Магнитогорская, д,11, офис 303. прайс-лист по состоянию на 29.03.2013г.</t>
  </si>
  <si>
    <t>628242, Тюменская область, г. Советский, ул. Революции, д,41. прайс-лист по состоянию на 29.03.2013г.</t>
  </si>
  <si>
    <t>628242, Тюменская область, г. Советский, микрорайон Западный, 3А. прайс-лист по состоянию на 29.03.2013г.</t>
  </si>
  <si>
    <t xml:space="preserve">Программное обеспечение интерактивная система голосования  Комплект VOTUM-31 (либо эквивалент) Тип ресивера-Радио (USB интерфейс) Максимальная дистанция между радио-ресивером и пультами – не более 300 м.Батареи / аккумуляторы в пультах-2*АААПродолжительность работы от батарей - не менее1,8 млн нажатийНаличие пульта учителя - Да Пульт ученика (не менее 30шт) – не менее 15 кнопок, цифры, русский/латинский алфавит, возможность ввода простых и десятичных дробей, Операционные системы, поддерживающие VOTUM-Windows (либо эквивалент), сумка для переноски и хранения системы (с ложементом), CD с программным обеспечением, документацией и базой тестовых заданий для VOTUM ( либо эквивалент).
</t>
  </si>
  <si>
    <t>Директор С.Н. Дюльдина                Подпись ________________</t>
  </si>
  <si>
    <r>
      <t>Дата составления сводной  таблицы     14.04.2013</t>
    </r>
    <r>
      <rPr>
        <u val="single"/>
        <sz val="11"/>
        <color indexed="8"/>
        <rFont val="Times New Roman"/>
        <family val="1"/>
      </rPr>
      <t xml:space="preserve"> года</t>
    </r>
  </si>
  <si>
    <t>Примечание: начальная (максимальная) цена для проведения открытого аукциона в электронной форме принимается в размере  –  1 062 206,67 рублей.</t>
  </si>
  <si>
    <t xml:space="preserve">Интерактивная доска Smart Board 660 или эквивалент с характеристиками: Основная характеристика: тип: доска прямой проекции Размер рабочей поверхности: Не менее 1320х972 мм Диагональ: Не менее 162 см Принцип работы: Резистивная технология Разрешение: Не менее 4000х4000 px на прикосновение Поддержка разрешений при работе с проекторами: Не менее 640х480:1600х1200 px Размеры в рабочем положении: Не менее 139.1х105.7х13 см Питание: через USB-кабель 2.0 (поставляется в комплекте) Потребляемая мощность: Не более 1 Вт Вес: Не более 9.9 кг.
</t>
  </si>
  <si>
    <t xml:space="preserve">Комплект интерактивной доски с проектором Smart Board 690 или эквивалент с характеристиками: Тип: доска прямой проекции. Размер рабочей поверхности: Не менее 2086х1172 мм Диагональ: Не менее 238 см Принцип работы: Резистивная технология Разрешение: Не менее 4000х4000 px на прикосновение Поддержка разрешений при работе с проекторами: Не менее 640х480:1600х1200 px Размеры в рабочем положении: Не менее 217.8х125.7х13 см Питание: через USB-кабель 2.0 (поставляется в комплекте)Потребляемая мощность: Не более 1 Вт Вес: Не более 21.8 кг со встроенным проектором
 Проектор Epson EB-X12 c кронштейном ( либо эквивалент) Тип LCD  ( либо эквивалент)Разрешение Не менее 1024х768 Яркость Не менее 2800 ANSI lm Контрастность Не менее 3000:1 Формат изображения основной – не менее 4:3, поддержка – не менее16:9, 16:10 Видеосовместимость PAL/ M-PAL/ N-PAL/ PAL ( либо эквивалент)60/ NTSC/ NTSC 4.43/ SECAM/ ( либо эквивалент)Выходы аудио RCA x 2 (White/Red) ( либо эквивалент) Входы компьютерные Mini D-sub 15pin x1 ( либо эквивалент)Уровень шума Не более 29 дБ Вес Не более 2.3 кгКоличество цветов Не менее 16.77 миллионов Габариты Не более 295 x 228 x 77 м
</t>
  </si>
  <si>
    <t xml:space="preserve">Персональный компьютер с монитором, МФУ, колонками в составе:
Характеристики устройства:
1.Персональный компьютер:
- процессор Intel Core i5-3550 или эквивалент с характеристиками: количество ядер не менее 4, тактовая частота не ниже 3,3 ГГц, объем кэша L3 не менее 6 Мб, встроенный графический контроллер HD 2500 Graphics (c частотой 650/1150 МГц), тепловыделение не выше 77 Вт;
- материнская плата с процессорным гнездом LGA1155, чипсетом не менее H77, не менее 4 разъемами памяти DDR3, сетевым контроллером производительностью нет менее 1 Гбит/с, видеоконтролером с разъемами HDMI,DVI,RGB, выходами audio, поддержкой SATA 3.0, USB 3.0, форм-фактор ATX;
- оперативная память объёмом не менее 8 Гб (4x2 Гб) DDR3 PC3-10600 рабочей частотой не менее 1333МГц Kingston или эквивалент;
- жесткий диск ёмкостью не менее 1000 Гб, скорость вращения не менее 7200rpm, объем буфера не менее 16MB;
- картридер встроенный Acorp &lt; CRIP200-B-Black&gt; 3.5" Internal или эквивалент, позволяющий читать форматы USB2.0 CF / MD / SM / xD / MMC / SD / MS( / Pro), имеющий интегрированный порт USB 2.0;
- корпус MidiTower с блоком питания мощностью не менее 450 Вт, наличием не менее 2 разъемов USB на передней панели;
- клавиатура с разъёмом USB;
- 3-кнопочная оптическая мышь со скроллингом, не менее 800 dpi, с разъёмом USB;
 - диск с комплектом драйверов для операционных систем Microsoft Windows.
Комплектация устройства:
- персональный компьютер с указанными характеристиками;
- патч-корд UTP (категория 5е, длина 3 м) – 7 шт;
- патч-корд UTP (категория 5е, длина 5 м) – 7 шт;
- cетевой фильтр Ippon BK252 (6 розеток, длина 5 м) или эквивалент – 7 шт;
- неуправляемый сетевой коммутатор D-Link DES-1005A/C1A (5 портов) – 7 шт.
2. Монитор
 Характеристики устройства:
Монитор 24” широкоформатный с LED-подсветкой Asus VE248H или эквивалент с характеристиками -7 шт.;
- размер, не менее 24", широкоформатный, TN матрица со светодиодной подсветкой;
- оптимальное разрешение не менее 1920x1080;
- формат экрана 16:9;
- поддержка не менее 16,7 млн. цветов;
- наличие интерфейсных разъемов D-Sub,  HDMI, DVI, аудио вход 3,5 мм, разъем 3,5 мм для подключения наушников;
- время отклика не более 2 мс;
- контрастность не менее 10000:1;
- яркость матрицы не менее 250 кд/м²;
- углы обзора по горизонтали не менее 170, по вертикали не менее 160;
- наличие встроенных колонок 2 х 1 Вт;
- цвет корпуса черный или черный с серебристым;
- управление механическими или сенсорными кнопками;
- блок питания встроенный;
- потребление энергии не более 35 Вт;
- наличие в комплекте поставки CD-диска с драйвером монитора для операционных систем Microsoft Windows;
- внутренний блок питания;
- класс энергетической эффективности не ниже класса «А».
3. Колонки или эквивалент с характеристиками:
компьютерная акустика стерео
суммарная мощность 40 Вт
двухполосные колонки
диапазон частот 40 - 22000 Гц
разъем для наушников
4. Многофункциональное устройство для персонального использования (лазерный монохромный принтер, копир, цветной сканер, факс) с адаптером для сетевой печати и автоподачей HP LaserJet  МП 1132- mfp или эквивалент с характеристиками – 7 шт.:
Устройство принтер/сканер/копир
 Тип печати - черно-белая
Технология печати-лазерная
Размещение - настольный
Область применения - персональный
Количество страниц в месяц - 8000
Принтер
Максимальный формат - A4
Максимальное разрешение для ч/б печати - 600x600 dpi
Скорость печати - 18 стр/мин (ч/б А4)
Время выхода первого отпечатка - 8.50 c (ч/б)
Сканер
Тип сканера
Планшетный
Максимальный формат оригинала - A4
Максимальный размер сканирования - 216x297 мм
Глубина цвета - 24 бит
Оттенки серого - 256
Разрешение сканера - 1200x1200 dpi
Разрешение сканера (улучшенное) - 19200x19200 dpi
Скорость сканирования (ч/б) - до 6 оригиналов/мин
Поддержка стандартов - TWAIN, WIA
Отправка изображения по e-mail - есть
Копир
Максимальное разрешение копира (ч/б) - 600x400 dpi
Скорость копирования - 18 стр/мин (ч/б А4)
Изменение масштаба - 30-400 %
Максимальное количество копий за цикл - 99
Лотки
Подача бумаги - 150 лист. (стандартная)
Вывод бумаги - 100 лист. (стандартный)
Расходные материалы
Печать на: карточках, пленках, этикетках, глянцевой бумаге, конвертах, матовой бумаге
Ресурс ч/б картриджа/тонера - 1600 страниц
Количество картриджей - 1
Тип картриджа/тонера - черный CE285A
Память/Процессор
Объем памяти - 8 Мб, максимальный 8 Мб
Частота процессора - 400 МГц
Интерфейсы
Интерфейсы - USB 2.0
Шрифты и языки управления
Поддержка PostScript - нет
Дополнительная информация
Поддержка ОС  - Windows, Linux, Mac OS
Потребляемая мощность (при работе) - 375 Вт
Потребляемая мощность (в режиме ожидания) - 3.2 Вт
Габариты (ШхВхГ) - 415x250x265 мм
Вес - 7 кг
Особенности - В комплекте поставки картридж на 700 страниц, 1 год гарантии
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</si>
</sst>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00000"/>
    <numFmt numFmtId="171" formatCode="0.00000"/>
    <numFmt numFmtId="172" formatCode="0.0000"/>
    <numFmt numFmtId="173" formatCode="0.000"/>
    <numFmt numFmtId="174" formatCode="mmm/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0" xfId="0" applyFont="1" applyAlignment="1">
      <alignment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2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7" fillId="0" borderId="17" xfId="0" applyFont="1" applyBorder="1" applyAlignment="1" applyProtection="1">
      <alignment horizontal="left" vertical="top" wrapText="1"/>
      <protection/>
    </xf>
    <xf numFmtId="0" fontId="7" fillId="0" borderId="20" xfId="0" applyFont="1" applyBorder="1" applyAlignment="1" applyProtection="1">
      <alignment horizontal="left" vertical="top" wrapText="1"/>
      <protection/>
    </xf>
    <xf numFmtId="0" fontId="7" fillId="0" borderId="18" xfId="0" applyFont="1" applyBorder="1" applyAlignment="1" applyProtection="1">
      <alignment horizontal="left" vertical="top" wrapText="1"/>
      <protection/>
    </xf>
    <xf numFmtId="0" fontId="7" fillId="0" borderId="23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7" fillId="0" borderId="21" xfId="0" applyFont="1" applyBorder="1" applyAlignment="1" applyProtection="1">
      <alignment horizontal="left" vertical="top" wrapText="1"/>
      <protection/>
    </xf>
    <xf numFmtId="0" fontId="7" fillId="0" borderId="24" xfId="0" applyFont="1" applyBorder="1" applyAlignment="1" applyProtection="1">
      <alignment horizontal="left" vertical="top" wrapText="1"/>
      <protection/>
    </xf>
    <xf numFmtId="0" fontId="7" fillId="0" borderId="25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3" fillId="0" borderId="1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2" fontId="2" fillId="0" borderId="29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1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" fontId="3" fillId="0" borderId="29" xfId="0" applyNumberFormat="1" applyFont="1" applyBorder="1" applyAlignment="1">
      <alignment horizontal="center" vertical="center" wrapText="1"/>
    </xf>
    <xf numFmtId="4" fontId="3" fillId="0" borderId="32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37" xfId="0" applyFont="1" applyBorder="1" applyAlignment="1">
      <alignment horizontal="justify" vertical="top" wrapText="1"/>
    </xf>
    <xf numFmtId="0" fontId="2" fillId="0" borderId="38" xfId="0" applyFont="1" applyBorder="1" applyAlignment="1">
      <alignment horizontal="justify" vertical="top" wrapText="1"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justify" vertical="top" wrapText="1"/>
    </xf>
    <xf numFmtId="0" fontId="0" fillId="0" borderId="39" xfId="0" applyBorder="1" applyAlignment="1">
      <alignment/>
    </xf>
    <xf numFmtId="0" fontId="0" fillId="0" borderId="39" xfId="0" applyBorder="1" applyAlignment="1">
      <alignment horizontal="justify" wrapText="1"/>
    </xf>
    <xf numFmtId="0" fontId="6" fillId="0" borderId="39" xfId="0" applyFont="1" applyBorder="1" applyAlignment="1">
      <alignment horizontal="justify" vertical="top"/>
    </xf>
    <xf numFmtId="0" fontId="0" fillId="0" borderId="39" xfId="0" applyBorder="1" applyAlignment="1">
      <alignment horizontal="justify"/>
    </xf>
    <xf numFmtId="0" fontId="4" fillId="0" borderId="0" xfId="0" applyFont="1" applyAlignment="1">
      <alignment horizontal="left"/>
    </xf>
    <xf numFmtId="0" fontId="2" fillId="0" borderId="23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36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4" fillId="33" borderId="41" xfId="0" applyFont="1" applyFill="1" applyBorder="1" applyAlignment="1">
      <alignment horizontal="center" vertical="center"/>
    </xf>
    <xf numFmtId="14" fontId="2" fillId="0" borderId="39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justify" wrapText="1"/>
    </xf>
    <xf numFmtId="0" fontId="6" fillId="0" borderId="39" xfId="0" applyFont="1" applyBorder="1" applyAlignment="1">
      <alignment horizontal="center" wrapText="1"/>
    </xf>
    <xf numFmtId="2" fontId="2" fillId="0" borderId="39" xfId="0" applyNumberFormat="1" applyFont="1" applyBorder="1" applyAlignment="1">
      <alignment horizont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4" fontId="3" fillId="0" borderId="29" xfId="0" applyNumberFormat="1" applyFont="1" applyBorder="1" applyAlignment="1">
      <alignment horizontal="center" wrapText="1"/>
    </xf>
    <xf numFmtId="4" fontId="3" fillId="0" borderId="32" xfId="0" applyNumberFormat="1" applyFont="1" applyBorder="1" applyAlignment="1">
      <alignment horizontal="center" wrapText="1"/>
    </xf>
    <xf numFmtId="14" fontId="2" fillId="0" borderId="17" xfId="0" applyNumberFormat="1" applyFont="1" applyBorder="1" applyAlignment="1">
      <alignment horizontal="center" vertical="center" wrapText="1"/>
    </xf>
    <xf numFmtId="14" fontId="2" fillId="0" borderId="18" xfId="0" applyNumberFormat="1" applyFont="1" applyBorder="1" applyAlignment="1">
      <alignment horizontal="center" vertical="center" wrapText="1"/>
    </xf>
    <xf numFmtId="14" fontId="2" fillId="0" borderId="24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vertical="center" wrapText="1"/>
    </xf>
    <xf numFmtId="14" fontId="2" fillId="0" borderId="44" xfId="0" applyNumberFormat="1" applyFont="1" applyBorder="1" applyAlignment="1">
      <alignment horizontal="center" vertical="center" wrapText="1"/>
    </xf>
    <xf numFmtId="4" fontId="3" fillId="0" borderId="45" xfId="0" applyNumberFormat="1" applyFont="1" applyBorder="1" applyAlignment="1">
      <alignment horizontal="center" vertical="center" wrapText="1"/>
    </xf>
    <xf numFmtId="4" fontId="3" fillId="0" borderId="46" xfId="0" applyNumberFormat="1" applyFont="1" applyBorder="1" applyAlignment="1">
      <alignment horizontal="center" vertical="center" wrapText="1"/>
    </xf>
    <xf numFmtId="4" fontId="3" fillId="0" borderId="47" xfId="0" applyNumberFormat="1" applyFont="1" applyBorder="1" applyAlignment="1">
      <alignment horizontal="center" vertical="center" wrapText="1"/>
    </xf>
    <xf numFmtId="4" fontId="3" fillId="0" borderId="48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2" fontId="3" fillId="0" borderId="37" xfId="0" applyNumberFormat="1" applyFont="1" applyBorder="1" applyAlignment="1">
      <alignment horizontal="center" vertical="center" wrapText="1"/>
    </xf>
    <xf numFmtId="2" fontId="3" fillId="0" borderId="46" xfId="0" applyNumberFormat="1" applyFont="1" applyBorder="1" applyAlignment="1">
      <alignment horizontal="center" vertical="center" wrapText="1"/>
    </xf>
    <xf numFmtId="2" fontId="2" fillId="0" borderId="49" xfId="0" applyNumberFormat="1" applyFont="1" applyBorder="1" applyAlignment="1">
      <alignment horizontal="center" vertical="center" wrapText="1"/>
    </xf>
    <xf numFmtId="2" fontId="2" fillId="0" borderId="50" xfId="0" applyNumberFormat="1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2" fontId="3" fillId="0" borderId="49" xfId="0" applyNumberFormat="1" applyFont="1" applyBorder="1" applyAlignment="1">
      <alignment horizontal="center" vertical="center" wrapText="1"/>
    </xf>
    <xf numFmtId="2" fontId="3" fillId="0" borderId="51" xfId="0" applyNumberFormat="1" applyFont="1" applyBorder="1" applyAlignment="1">
      <alignment horizontal="center" vertical="center" wrapText="1"/>
    </xf>
    <xf numFmtId="4" fontId="3" fillId="0" borderId="52" xfId="0" applyNumberFormat="1" applyFont="1" applyBorder="1" applyAlignment="1">
      <alignment horizontal="center" vertical="center" wrapText="1"/>
    </xf>
    <xf numFmtId="4" fontId="3" fillId="0" borderId="51" xfId="0" applyNumberFormat="1" applyFont="1" applyBorder="1" applyAlignment="1">
      <alignment horizontal="center" vertical="center" wrapText="1"/>
    </xf>
    <xf numFmtId="0" fontId="2" fillId="0" borderId="53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4" fontId="3" fillId="0" borderId="56" xfId="0" applyNumberFormat="1" applyFont="1" applyBorder="1" applyAlignment="1">
      <alignment horizontal="center" vertical="center" wrapText="1"/>
    </xf>
    <xf numFmtId="4" fontId="3" fillId="0" borderId="34" xfId="0" applyNumberFormat="1" applyFont="1" applyBorder="1" applyAlignment="1">
      <alignment horizontal="center" vertical="center" wrapText="1"/>
    </xf>
    <xf numFmtId="4" fontId="3" fillId="0" borderId="57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horizontal="center" vertical="center" wrapText="1"/>
    </xf>
    <xf numFmtId="2" fontId="2" fillId="0" borderId="38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4" fontId="3" fillId="0" borderId="58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4" fontId="3" fillId="0" borderId="59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center" vertical="center" wrapText="1"/>
    </xf>
    <xf numFmtId="0" fontId="7" fillId="0" borderId="60" xfId="0" applyFont="1" applyBorder="1" applyAlignment="1">
      <alignment horizontal="left" vertical="center" wrapText="1"/>
    </xf>
    <xf numFmtId="0" fontId="7" fillId="0" borderId="61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55" xfId="0" applyFont="1" applyBorder="1" applyAlignment="1">
      <alignment horizontal="left" vertical="center" wrapText="1"/>
    </xf>
    <xf numFmtId="2" fontId="2" fillId="0" borderId="51" xfId="0" applyNumberFormat="1" applyFont="1" applyBorder="1" applyAlignment="1">
      <alignment horizontal="center" vertical="center" wrapText="1"/>
    </xf>
    <xf numFmtId="2" fontId="3" fillId="0" borderId="50" xfId="0" applyNumberFormat="1" applyFont="1" applyBorder="1" applyAlignment="1">
      <alignment horizontal="center" vertical="center" wrapText="1"/>
    </xf>
    <xf numFmtId="2" fontId="2" fillId="0" borderId="46" xfId="0" applyNumberFormat="1" applyFont="1" applyBorder="1" applyAlignment="1">
      <alignment horizontal="center" vertical="center" wrapText="1"/>
    </xf>
    <xf numFmtId="2" fontId="3" fillId="0" borderId="38" xfId="0" applyNumberFormat="1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7" fillId="0" borderId="33" xfId="0" applyFont="1" applyBorder="1" applyAlignment="1">
      <alignment vertical="center" wrapText="1"/>
    </xf>
    <xf numFmtId="0" fontId="42" fillId="0" borderId="34" xfId="0" applyFont="1" applyBorder="1" applyAlignment="1">
      <alignment/>
    </xf>
    <xf numFmtId="0" fontId="42" fillId="0" borderId="54" xfId="0" applyFont="1" applyBorder="1" applyAlignment="1">
      <alignment/>
    </xf>
    <xf numFmtId="0" fontId="42" fillId="0" borderId="23" xfId="0" applyFont="1" applyBorder="1" applyAlignment="1">
      <alignment/>
    </xf>
    <xf numFmtId="0" fontId="42" fillId="0" borderId="0" xfId="0" applyFont="1" applyAlignment="1">
      <alignment/>
    </xf>
    <xf numFmtId="0" fontId="42" fillId="0" borderId="61" xfId="0" applyFont="1" applyBorder="1" applyAlignment="1">
      <alignment/>
    </xf>
    <xf numFmtId="0" fontId="42" fillId="0" borderId="36" xfId="0" applyFont="1" applyBorder="1" applyAlignment="1">
      <alignment/>
    </xf>
    <xf numFmtId="0" fontId="42" fillId="0" borderId="14" xfId="0" applyFont="1" applyBorder="1" applyAlignment="1">
      <alignment/>
    </xf>
    <xf numFmtId="0" fontId="42" fillId="0" borderId="55" xfId="0" applyFont="1" applyBorder="1" applyAlignment="1">
      <alignment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Border="1" applyAlignment="1">
      <alignment horizontal="left"/>
    </xf>
    <xf numFmtId="0" fontId="41" fillId="0" borderId="0" xfId="0" applyFont="1" applyAlignment="1">
      <alignment/>
    </xf>
    <xf numFmtId="0" fontId="2" fillId="0" borderId="16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3"/>
  <sheetViews>
    <sheetView tabSelected="1" zoomScale="80" zoomScaleNormal="80" zoomScaleSheetLayoutView="65" zoomScalePageLayoutView="70" workbookViewId="0" topLeftCell="A29">
      <selection activeCell="A30" sqref="A30:A32"/>
    </sheetView>
  </sheetViews>
  <sheetFormatPr defaultColWidth="9.140625" defaultRowHeight="15"/>
  <cols>
    <col min="1" max="1" width="23.7109375" style="4" customWidth="1"/>
    <col min="2" max="2" width="13.140625" style="5" customWidth="1"/>
    <col min="3" max="3" width="0.2890625" style="5" hidden="1" customWidth="1"/>
    <col min="4" max="4" width="1.421875" style="5" customWidth="1"/>
    <col min="5" max="5" width="10.7109375" style="5" customWidth="1"/>
    <col min="6" max="6" width="12.421875" style="5" customWidth="1"/>
    <col min="7" max="7" width="14.140625" style="5" customWidth="1"/>
    <col min="8" max="8" width="14.00390625" style="5" customWidth="1"/>
    <col min="9" max="9" width="13.00390625" style="5" customWidth="1"/>
    <col min="10" max="10" width="11.28125" style="5" customWidth="1"/>
    <col min="11" max="11" width="2.28125" style="5" customWidth="1"/>
    <col min="12" max="12" width="11.8515625" style="5" customWidth="1"/>
    <col min="13" max="13" width="13.57421875" style="5" customWidth="1"/>
    <col min="14" max="14" width="0.13671875" style="5" customWidth="1"/>
    <col min="15" max="15" width="10.00390625" style="5" customWidth="1"/>
    <col min="16" max="16" width="8.8515625" style="5" customWidth="1"/>
    <col min="17" max="17" width="0.2890625" style="5" customWidth="1"/>
    <col min="18" max="18" width="11.7109375" style="5" customWidth="1"/>
    <col min="19" max="19" width="2.140625" style="5" hidden="1" customWidth="1"/>
    <col min="20" max="20" width="16.7109375" style="5" customWidth="1"/>
    <col min="21" max="21" width="0.42578125" style="5" hidden="1" customWidth="1"/>
    <col min="22" max="22" width="3.00390625" style="5" customWidth="1"/>
    <col min="23" max="16384" width="9.140625" style="5" customWidth="1"/>
  </cols>
  <sheetData>
    <row r="1" spans="1:28" ht="15">
      <c r="A1" s="186" t="s">
        <v>21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</row>
    <row r="2" spans="1:28" ht="12.75" customHeight="1" thickBot="1">
      <c r="A2" s="187" t="s">
        <v>28</v>
      </c>
      <c r="B2" s="187"/>
      <c r="C2" s="187"/>
      <c r="D2" s="187"/>
      <c r="E2" s="187"/>
      <c r="F2" s="187"/>
      <c r="G2" s="187"/>
      <c r="H2" s="187"/>
      <c r="I2" s="188"/>
      <c r="J2" s="8"/>
      <c r="K2" s="8"/>
      <c r="L2" s="187" t="s">
        <v>27</v>
      </c>
      <c r="M2" s="187"/>
      <c r="N2" s="187"/>
      <c r="O2" s="187"/>
      <c r="P2" s="187"/>
      <c r="Q2" s="187"/>
      <c r="R2" s="187"/>
      <c r="S2" s="187"/>
      <c r="T2" s="187"/>
      <c r="U2" s="9"/>
      <c r="V2" s="9"/>
      <c r="W2" s="9"/>
      <c r="X2" s="9"/>
      <c r="Y2" s="9"/>
      <c r="Z2" s="9"/>
      <c r="AA2" s="9"/>
      <c r="AB2" s="9"/>
    </row>
    <row r="3" spans="1:22" ht="15.75" thickTop="1">
      <c r="A3" s="30" t="s">
        <v>0</v>
      </c>
      <c r="B3" s="63" t="s">
        <v>1</v>
      </c>
      <c r="C3" s="64"/>
      <c r="D3" s="64"/>
      <c r="E3" s="64"/>
      <c r="F3" s="65"/>
      <c r="G3" s="190" t="s">
        <v>18</v>
      </c>
      <c r="H3" s="63" t="s">
        <v>1</v>
      </c>
      <c r="I3" s="64"/>
      <c r="J3" s="64"/>
      <c r="K3" s="65"/>
      <c r="L3" s="193" t="s">
        <v>18</v>
      </c>
      <c r="M3" s="63" t="s">
        <v>1</v>
      </c>
      <c r="N3" s="64"/>
      <c r="O3" s="64"/>
      <c r="P3" s="64"/>
      <c r="Q3" s="65"/>
      <c r="R3" s="63" t="s">
        <v>19</v>
      </c>
      <c r="S3" s="64"/>
      <c r="T3" s="180" t="s">
        <v>20</v>
      </c>
      <c r="U3" s="181"/>
      <c r="V3" s="3"/>
    </row>
    <row r="4" spans="1:22" ht="11.25" customHeight="1" thickBot="1">
      <c r="A4" s="31"/>
      <c r="B4" s="66"/>
      <c r="C4" s="67"/>
      <c r="D4" s="67"/>
      <c r="E4" s="67"/>
      <c r="F4" s="68"/>
      <c r="G4" s="191"/>
      <c r="H4" s="66"/>
      <c r="I4" s="67"/>
      <c r="J4" s="67"/>
      <c r="K4" s="68"/>
      <c r="L4" s="194"/>
      <c r="M4" s="66"/>
      <c r="N4" s="67"/>
      <c r="O4" s="67"/>
      <c r="P4" s="67"/>
      <c r="Q4" s="68"/>
      <c r="R4" s="195"/>
      <c r="S4" s="196"/>
      <c r="T4" s="182"/>
      <c r="U4" s="183"/>
      <c r="V4" s="3"/>
    </row>
    <row r="5" spans="1:22" ht="15.75" thickBot="1">
      <c r="A5" s="189"/>
      <c r="B5" s="147">
        <v>1</v>
      </c>
      <c r="C5" s="148"/>
      <c r="D5" s="147">
        <v>2</v>
      </c>
      <c r="E5" s="148"/>
      <c r="F5" s="12">
        <v>3</v>
      </c>
      <c r="G5" s="192"/>
      <c r="H5" s="12">
        <v>1</v>
      </c>
      <c r="I5" s="12">
        <v>2</v>
      </c>
      <c r="J5" s="147">
        <v>3</v>
      </c>
      <c r="K5" s="148"/>
      <c r="L5" s="96"/>
      <c r="M5" s="147">
        <v>1</v>
      </c>
      <c r="N5" s="148"/>
      <c r="O5" s="12">
        <v>2</v>
      </c>
      <c r="P5" s="147">
        <v>3</v>
      </c>
      <c r="Q5" s="148"/>
      <c r="R5" s="197"/>
      <c r="S5" s="185"/>
      <c r="T5" s="184"/>
      <c r="U5" s="185"/>
      <c r="V5" s="3"/>
    </row>
    <row r="6" spans="1:22" ht="15" customHeight="1">
      <c r="A6" s="137" t="s">
        <v>15</v>
      </c>
      <c r="B6" s="171" t="s">
        <v>37</v>
      </c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3"/>
      <c r="T6" s="164"/>
      <c r="U6" s="165"/>
      <c r="V6" s="3"/>
    </row>
    <row r="7" spans="1:22" ht="15" customHeight="1">
      <c r="A7" s="109"/>
      <c r="B7" s="174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6"/>
      <c r="T7" s="166"/>
      <c r="U7" s="120"/>
      <c r="V7" s="3"/>
    </row>
    <row r="8" spans="1:22" ht="13.5" customHeight="1" thickBot="1">
      <c r="A8" s="138"/>
      <c r="B8" s="177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9"/>
      <c r="T8" s="167"/>
      <c r="U8" s="168"/>
      <c r="V8" s="3"/>
    </row>
    <row r="9" spans="1:22" ht="15.75" customHeight="1" thickBot="1">
      <c r="A9" s="14" t="s">
        <v>22</v>
      </c>
      <c r="B9" s="153">
        <v>1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69"/>
      <c r="U9" s="170"/>
      <c r="V9" s="3"/>
    </row>
    <row r="10" spans="1:22" ht="14.25" customHeight="1" thickTop="1">
      <c r="A10" s="137" t="s">
        <v>14</v>
      </c>
      <c r="B10" s="57" t="s">
        <v>23</v>
      </c>
      <c r="C10" s="58"/>
      <c r="D10" s="58"/>
      <c r="E10" s="58"/>
      <c r="F10" s="58"/>
      <c r="G10" s="59"/>
      <c r="H10" s="63" t="s">
        <v>24</v>
      </c>
      <c r="I10" s="64"/>
      <c r="J10" s="64"/>
      <c r="K10" s="64"/>
      <c r="L10" s="65"/>
      <c r="M10" s="63" t="s">
        <v>25</v>
      </c>
      <c r="N10" s="64"/>
      <c r="O10" s="64"/>
      <c r="P10" s="64"/>
      <c r="Q10" s="64"/>
      <c r="R10" s="64"/>
      <c r="S10" s="64"/>
      <c r="T10" s="164"/>
      <c r="U10" s="165"/>
      <c r="V10" s="3"/>
    </row>
    <row r="11" spans="1:22" ht="15" customHeight="1" thickBot="1">
      <c r="A11" s="138"/>
      <c r="B11" s="60"/>
      <c r="C11" s="61"/>
      <c r="D11" s="61"/>
      <c r="E11" s="61"/>
      <c r="F11" s="61"/>
      <c r="G11" s="62"/>
      <c r="H11" s="66"/>
      <c r="I11" s="67"/>
      <c r="J11" s="67"/>
      <c r="K11" s="67"/>
      <c r="L11" s="68"/>
      <c r="M11" s="66"/>
      <c r="N11" s="67"/>
      <c r="O11" s="67"/>
      <c r="P11" s="67"/>
      <c r="Q11" s="67"/>
      <c r="R11" s="67"/>
      <c r="S11" s="67"/>
      <c r="T11" s="167"/>
      <c r="U11" s="168"/>
      <c r="V11" s="3"/>
    </row>
    <row r="12" spans="1:22" ht="15.75" thickBot="1">
      <c r="A12" s="14" t="s">
        <v>2</v>
      </c>
      <c r="B12" s="145">
        <v>58500</v>
      </c>
      <c r="C12" s="162"/>
      <c r="D12" s="146"/>
      <c r="E12" s="12"/>
      <c r="F12" s="12"/>
      <c r="G12" s="17">
        <f>B12</f>
        <v>58500</v>
      </c>
      <c r="H12" s="18">
        <v>58000</v>
      </c>
      <c r="I12" s="12"/>
      <c r="J12" s="12"/>
      <c r="K12" s="127">
        <f>H12</f>
        <v>58000</v>
      </c>
      <c r="L12" s="163"/>
      <c r="M12" s="145">
        <v>58300.19</v>
      </c>
      <c r="N12" s="146"/>
      <c r="O12" s="12"/>
      <c r="P12" s="147"/>
      <c r="Q12" s="148"/>
      <c r="R12" s="127">
        <f>M12</f>
        <v>58300.19</v>
      </c>
      <c r="S12" s="128"/>
      <c r="T12" s="105">
        <f>(G12+K12+R12)/3</f>
        <v>58266.73</v>
      </c>
      <c r="U12" s="106"/>
      <c r="V12" s="3"/>
    </row>
    <row r="13" spans="1:22" ht="15.75" thickBot="1">
      <c r="A13" s="19" t="s">
        <v>3</v>
      </c>
      <c r="B13" s="129">
        <f>B9*B12</f>
        <v>58500</v>
      </c>
      <c r="C13" s="160"/>
      <c r="D13" s="130"/>
      <c r="E13" s="1">
        <f>E12*B9</f>
        <v>0</v>
      </c>
      <c r="F13" s="1">
        <f>F12*B9</f>
        <v>0</v>
      </c>
      <c r="G13" s="22">
        <f>G12*B9</f>
        <v>58500</v>
      </c>
      <c r="H13" s="23">
        <f>H12*B9</f>
        <v>58000</v>
      </c>
      <c r="I13" s="1">
        <f>I12*B9</f>
        <v>0</v>
      </c>
      <c r="J13" s="1">
        <f>J12*B9</f>
        <v>0</v>
      </c>
      <c r="K13" s="133">
        <f>K12*B9</f>
        <v>58000</v>
      </c>
      <c r="L13" s="161"/>
      <c r="M13" s="129">
        <f>M12*B9</f>
        <v>58300.19</v>
      </c>
      <c r="N13" s="130"/>
      <c r="O13" s="1">
        <f>O12*B9</f>
        <v>0</v>
      </c>
      <c r="P13" s="131">
        <f>P12*B9</f>
        <v>0</v>
      </c>
      <c r="Q13" s="132"/>
      <c r="R13" s="133">
        <f>R12*B9</f>
        <v>58300.19</v>
      </c>
      <c r="S13" s="134"/>
      <c r="T13" s="135">
        <f>B9*T12</f>
        <v>58266.73</v>
      </c>
      <c r="U13" s="136"/>
      <c r="V13" s="3"/>
    </row>
    <row r="14" spans="1:22" ht="61.5" customHeight="1" thickTop="1">
      <c r="A14" s="30" t="s">
        <v>15</v>
      </c>
      <c r="B14" s="111" t="s">
        <v>38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55"/>
      <c r="T14" s="149"/>
      <c r="U14" s="150"/>
      <c r="V14" s="3"/>
    </row>
    <row r="15" spans="1:22" ht="1.5" customHeight="1" hidden="1">
      <c r="A15" s="109"/>
      <c r="B15" s="114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56"/>
      <c r="T15" s="151"/>
      <c r="U15" s="152"/>
      <c r="V15" s="3"/>
    </row>
    <row r="16" spans="1:22" ht="11.25" customHeight="1" thickBot="1">
      <c r="A16" s="138"/>
      <c r="B16" s="157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9"/>
      <c r="T16" s="143"/>
      <c r="U16" s="144"/>
      <c r="V16" s="3"/>
    </row>
    <row r="17" spans="1:22" ht="17.25" customHeight="1" thickBot="1">
      <c r="A17" s="14" t="s">
        <v>29</v>
      </c>
      <c r="B17" s="153">
        <v>4</v>
      </c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05"/>
      <c r="U17" s="106"/>
      <c r="V17" s="3"/>
    </row>
    <row r="18" spans="1:22" ht="15.75" customHeight="1" thickTop="1">
      <c r="A18" s="137" t="s">
        <v>14</v>
      </c>
      <c r="B18" s="57" t="s">
        <v>23</v>
      </c>
      <c r="C18" s="58"/>
      <c r="D18" s="58"/>
      <c r="E18" s="58"/>
      <c r="F18" s="58"/>
      <c r="G18" s="59"/>
      <c r="H18" s="63" t="s">
        <v>24</v>
      </c>
      <c r="I18" s="64"/>
      <c r="J18" s="64"/>
      <c r="K18" s="64"/>
      <c r="L18" s="65"/>
      <c r="M18" s="63" t="s">
        <v>25</v>
      </c>
      <c r="N18" s="64"/>
      <c r="O18" s="64"/>
      <c r="P18" s="64"/>
      <c r="Q18" s="64"/>
      <c r="R18" s="64"/>
      <c r="S18" s="139"/>
      <c r="T18" s="141"/>
      <c r="U18" s="142"/>
      <c r="V18" s="3"/>
    </row>
    <row r="19" spans="1:22" ht="12.75" customHeight="1" thickBot="1">
      <c r="A19" s="138"/>
      <c r="B19" s="60"/>
      <c r="C19" s="61"/>
      <c r="D19" s="61"/>
      <c r="E19" s="61"/>
      <c r="F19" s="61"/>
      <c r="G19" s="62"/>
      <c r="H19" s="66"/>
      <c r="I19" s="67"/>
      <c r="J19" s="67"/>
      <c r="K19" s="67"/>
      <c r="L19" s="68"/>
      <c r="M19" s="66"/>
      <c r="N19" s="67"/>
      <c r="O19" s="67"/>
      <c r="P19" s="67"/>
      <c r="Q19" s="67"/>
      <c r="R19" s="67"/>
      <c r="S19" s="140"/>
      <c r="T19" s="143"/>
      <c r="U19" s="144"/>
      <c r="V19" s="3"/>
    </row>
    <row r="20" spans="1:22" ht="15.75" thickBot="1">
      <c r="A20" s="14" t="s">
        <v>4</v>
      </c>
      <c r="B20" s="145">
        <v>140000</v>
      </c>
      <c r="C20" s="146"/>
      <c r="D20" s="147"/>
      <c r="E20" s="148"/>
      <c r="F20" s="12"/>
      <c r="G20" s="17">
        <f>B20</f>
        <v>140000</v>
      </c>
      <c r="H20" s="18">
        <v>139350</v>
      </c>
      <c r="I20" s="12"/>
      <c r="J20" s="147"/>
      <c r="K20" s="148"/>
      <c r="L20" s="17">
        <f>H20</f>
        <v>139350</v>
      </c>
      <c r="M20" s="18">
        <v>138700</v>
      </c>
      <c r="N20" s="147"/>
      <c r="O20" s="148"/>
      <c r="P20" s="147"/>
      <c r="Q20" s="148"/>
      <c r="R20" s="127">
        <f>M20</f>
        <v>138700</v>
      </c>
      <c r="S20" s="128"/>
      <c r="T20" s="105">
        <f>(G20+L20+R20)/3</f>
        <v>139350</v>
      </c>
      <c r="U20" s="106"/>
      <c r="V20" s="3"/>
    </row>
    <row r="21" spans="1:22" ht="19.5" customHeight="1" thickBot="1">
      <c r="A21" s="19" t="s">
        <v>3</v>
      </c>
      <c r="B21" s="129">
        <f>B20*B17</f>
        <v>560000</v>
      </c>
      <c r="C21" s="130"/>
      <c r="D21" s="131">
        <f>D20*B17</f>
        <v>0</v>
      </c>
      <c r="E21" s="132"/>
      <c r="F21" s="1">
        <f>F20*B17</f>
        <v>0</v>
      </c>
      <c r="G21" s="22">
        <f>G20*B17</f>
        <v>560000</v>
      </c>
      <c r="H21" s="23">
        <f>H20*B17</f>
        <v>557400</v>
      </c>
      <c r="I21" s="1">
        <f>I20*B17</f>
        <v>0</v>
      </c>
      <c r="J21" s="131">
        <f>J20*B17</f>
        <v>0</v>
      </c>
      <c r="K21" s="132"/>
      <c r="L21" s="22">
        <f>L20*B17</f>
        <v>557400</v>
      </c>
      <c r="M21" s="23">
        <f>M20*B17</f>
        <v>554800</v>
      </c>
      <c r="N21" s="131">
        <f>N20*B17</f>
        <v>0</v>
      </c>
      <c r="O21" s="132"/>
      <c r="P21" s="131"/>
      <c r="Q21" s="132"/>
      <c r="R21" s="133">
        <f>R20*B17</f>
        <v>554800</v>
      </c>
      <c r="S21" s="134"/>
      <c r="T21" s="135">
        <f>B17*T20</f>
        <v>557400</v>
      </c>
      <c r="U21" s="136"/>
      <c r="V21" s="3"/>
    </row>
    <row r="22" spans="1:22" ht="15.75" thickTop="1">
      <c r="A22" s="30" t="s">
        <v>15</v>
      </c>
      <c r="B22" s="111" t="s">
        <v>33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3"/>
      <c r="T22" s="44"/>
      <c r="U22" s="120"/>
      <c r="V22" s="3"/>
    </row>
    <row r="23" spans="1:22" ht="15">
      <c r="A23" s="109"/>
      <c r="B23" s="114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6"/>
      <c r="T23" s="44"/>
      <c r="U23" s="120"/>
      <c r="V23" s="3"/>
    </row>
    <row r="24" spans="1:22" ht="26.25" customHeight="1" thickBot="1">
      <c r="A24" s="110"/>
      <c r="B24" s="117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9"/>
      <c r="T24" s="46"/>
      <c r="U24" s="121"/>
      <c r="V24" s="3"/>
    </row>
    <row r="25" spans="1:22" ht="18.75" customHeight="1" thickBot="1" thickTop="1">
      <c r="A25" s="19" t="s">
        <v>29</v>
      </c>
      <c r="B25" s="122">
        <v>1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4"/>
      <c r="T25" s="51"/>
      <c r="U25" s="125"/>
      <c r="V25" s="3"/>
    </row>
    <row r="26" spans="1:22" ht="15" customHeight="1" thickTop="1">
      <c r="A26" s="30" t="s">
        <v>14</v>
      </c>
      <c r="B26" s="57" t="s">
        <v>23</v>
      </c>
      <c r="C26" s="58"/>
      <c r="D26" s="58"/>
      <c r="E26" s="58"/>
      <c r="F26" s="58"/>
      <c r="G26" s="59"/>
      <c r="H26" s="63" t="s">
        <v>24</v>
      </c>
      <c r="I26" s="64"/>
      <c r="J26" s="64"/>
      <c r="K26" s="64"/>
      <c r="L26" s="65"/>
      <c r="M26" s="63" t="s">
        <v>25</v>
      </c>
      <c r="N26" s="64"/>
      <c r="O26" s="64"/>
      <c r="P26" s="64"/>
      <c r="Q26" s="64"/>
      <c r="R26" s="64"/>
      <c r="S26" s="64"/>
      <c r="T26" s="42"/>
      <c r="U26" s="126"/>
      <c r="V26" s="3"/>
    </row>
    <row r="27" spans="1:22" ht="15" customHeight="1" thickBot="1">
      <c r="A27" s="110"/>
      <c r="B27" s="60"/>
      <c r="C27" s="61"/>
      <c r="D27" s="61"/>
      <c r="E27" s="61"/>
      <c r="F27" s="61"/>
      <c r="G27" s="62"/>
      <c r="H27" s="66"/>
      <c r="I27" s="67"/>
      <c r="J27" s="67"/>
      <c r="K27" s="67"/>
      <c r="L27" s="68"/>
      <c r="M27" s="66"/>
      <c r="N27" s="67"/>
      <c r="O27" s="67"/>
      <c r="P27" s="67"/>
      <c r="Q27" s="67"/>
      <c r="R27" s="67"/>
      <c r="S27" s="67"/>
      <c r="T27" s="46"/>
      <c r="U27" s="121"/>
      <c r="V27" s="3"/>
    </row>
    <row r="28" spans="1:22" ht="18.75" customHeight="1" thickBot="1" thickTop="1">
      <c r="A28" s="19" t="s">
        <v>4</v>
      </c>
      <c r="B28" s="53">
        <v>92800</v>
      </c>
      <c r="C28" s="54"/>
      <c r="D28" s="48"/>
      <c r="E28" s="50"/>
      <c r="F28" s="1"/>
      <c r="G28" s="22">
        <f>B28</f>
        <v>92800</v>
      </c>
      <c r="H28" s="23">
        <v>93000</v>
      </c>
      <c r="I28" s="1"/>
      <c r="J28" s="48"/>
      <c r="K28" s="50"/>
      <c r="L28" s="22">
        <f>H28</f>
        <v>93000</v>
      </c>
      <c r="M28" s="23">
        <v>94000</v>
      </c>
      <c r="N28" s="48"/>
      <c r="O28" s="50"/>
      <c r="P28" s="48"/>
      <c r="Q28" s="50"/>
      <c r="R28" s="55">
        <f>M28</f>
        <v>94000</v>
      </c>
      <c r="S28" s="56"/>
      <c r="T28" s="105">
        <f>(G28+L28+R28)/3</f>
        <v>93266.66666666667</v>
      </c>
      <c r="U28" s="106"/>
      <c r="V28" s="3"/>
    </row>
    <row r="29" spans="1:22" ht="18.75" customHeight="1" thickBot="1" thickTop="1">
      <c r="A29" s="19" t="s">
        <v>3</v>
      </c>
      <c r="B29" s="53">
        <f>B28*B25</f>
        <v>92800</v>
      </c>
      <c r="C29" s="54"/>
      <c r="D29" s="48">
        <f>D28*B25</f>
        <v>0</v>
      </c>
      <c r="E29" s="50"/>
      <c r="F29" s="1">
        <f>F28*B25</f>
        <v>0</v>
      </c>
      <c r="G29" s="22">
        <f>G28*B25</f>
        <v>92800</v>
      </c>
      <c r="H29" s="23">
        <f>H28*B25</f>
        <v>93000</v>
      </c>
      <c r="I29" s="1">
        <f>I28*B25</f>
        <v>0</v>
      </c>
      <c r="J29" s="48">
        <f>J28*B25</f>
        <v>0</v>
      </c>
      <c r="K29" s="50"/>
      <c r="L29" s="22">
        <f>L28*B25</f>
        <v>93000</v>
      </c>
      <c r="M29" s="23">
        <f>M28*B25</f>
        <v>94000</v>
      </c>
      <c r="N29" s="48"/>
      <c r="O29" s="50"/>
      <c r="P29" s="48">
        <f>P28*B25</f>
        <v>0</v>
      </c>
      <c r="Q29" s="50"/>
      <c r="R29" s="55">
        <f>R28*B25</f>
        <v>94000</v>
      </c>
      <c r="S29" s="56"/>
      <c r="T29" s="107">
        <f>T28*B25</f>
        <v>93266.66666666667</v>
      </c>
      <c r="U29" s="108"/>
      <c r="V29" s="3"/>
    </row>
    <row r="30" spans="1:22" s="6" customFormat="1" ht="409.5" customHeight="1" thickTop="1">
      <c r="A30" s="198" t="s">
        <v>15</v>
      </c>
      <c r="B30" s="33" t="s">
        <v>39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5"/>
      <c r="T30" s="42"/>
      <c r="U30" s="43"/>
      <c r="V30" s="3"/>
    </row>
    <row r="31" spans="1:22" s="6" customFormat="1" ht="372" customHeight="1">
      <c r="A31" s="199"/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8"/>
      <c r="T31" s="44"/>
      <c r="U31" s="45"/>
      <c r="V31" s="3"/>
    </row>
    <row r="32" spans="1:22" s="6" customFormat="1" ht="325.5" customHeight="1" thickBot="1">
      <c r="A32" s="200"/>
      <c r="B32" s="39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1"/>
      <c r="T32" s="46"/>
      <c r="U32" s="47"/>
      <c r="V32" s="3"/>
    </row>
    <row r="33" spans="1:22" s="6" customFormat="1" ht="20.25" customHeight="1" thickBot="1" thickTop="1">
      <c r="A33" s="19" t="s">
        <v>22</v>
      </c>
      <c r="B33" s="48">
        <v>7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50"/>
      <c r="T33" s="51"/>
      <c r="U33" s="52"/>
      <c r="V33" s="3"/>
    </row>
    <row r="34" spans="1:22" s="6" customFormat="1" ht="15" customHeight="1" thickTop="1">
      <c r="A34" s="30" t="s">
        <v>14</v>
      </c>
      <c r="B34" s="57" t="s">
        <v>23</v>
      </c>
      <c r="C34" s="58"/>
      <c r="D34" s="58"/>
      <c r="E34" s="58"/>
      <c r="F34" s="58"/>
      <c r="G34" s="59"/>
      <c r="H34" s="63" t="s">
        <v>24</v>
      </c>
      <c r="I34" s="64"/>
      <c r="J34" s="64"/>
      <c r="K34" s="64"/>
      <c r="L34" s="65"/>
      <c r="M34" s="63" t="s">
        <v>25</v>
      </c>
      <c r="N34" s="64"/>
      <c r="O34" s="64"/>
      <c r="P34" s="64"/>
      <c r="Q34" s="64"/>
      <c r="R34" s="64"/>
      <c r="S34" s="64"/>
      <c r="T34" s="42"/>
      <c r="U34" s="43"/>
      <c r="V34" s="3"/>
    </row>
    <row r="35" spans="1:22" s="6" customFormat="1" ht="15" customHeight="1" thickBot="1">
      <c r="A35" s="32"/>
      <c r="B35" s="60"/>
      <c r="C35" s="61"/>
      <c r="D35" s="61"/>
      <c r="E35" s="61"/>
      <c r="F35" s="61"/>
      <c r="G35" s="62"/>
      <c r="H35" s="66"/>
      <c r="I35" s="67"/>
      <c r="J35" s="67"/>
      <c r="K35" s="67"/>
      <c r="L35" s="68"/>
      <c r="M35" s="66"/>
      <c r="N35" s="67"/>
      <c r="O35" s="67"/>
      <c r="P35" s="67"/>
      <c r="Q35" s="67"/>
      <c r="R35" s="67"/>
      <c r="S35" s="67"/>
      <c r="T35" s="46"/>
      <c r="U35" s="47"/>
      <c r="V35" s="3"/>
    </row>
    <row r="36" spans="1:22" s="6" customFormat="1" ht="16.5" thickBot="1" thickTop="1">
      <c r="A36" s="19" t="s">
        <v>4</v>
      </c>
      <c r="B36" s="53">
        <v>50000</v>
      </c>
      <c r="C36" s="54"/>
      <c r="D36" s="48"/>
      <c r="E36" s="50"/>
      <c r="F36" s="1"/>
      <c r="G36" s="22">
        <f>B36</f>
        <v>50000</v>
      </c>
      <c r="H36" s="23">
        <v>50467.61</v>
      </c>
      <c r="I36" s="1"/>
      <c r="J36" s="48"/>
      <c r="K36" s="50"/>
      <c r="L36" s="22">
        <f>H36</f>
        <v>50467.61</v>
      </c>
      <c r="M36" s="23">
        <v>50935.22</v>
      </c>
      <c r="N36" s="48"/>
      <c r="O36" s="50"/>
      <c r="P36" s="1"/>
      <c r="Q36" s="55">
        <f>M36</f>
        <v>50935.22</v>
      </c>
      <c r="R36" s="56"/>
      <c r="S36" s="69">
        <f>(G36+L36+Q36)/3</f>
        <v>50467.61000000001</v>
      </c>
      <c r="T36" s="70"/>
      <c r="U36" s="13"/>
      <c r="V36" s="3"/>
    </row>
    <row r="37" spans="1:22" s="6" customFormat="1" ht="16.5" thickBot="1" thickTop="1">
      <c r="A37" s="19" t="s">
        <v>3</v>
      </c>
      <c r="B37" s="53">
        <f>B36*B33</f>
        <v>350000</v>
      </c>
      <c r="C37" s="54"/>
      <c r="D37" s="48">
        <f>D36*B33</f>
        <v>0</v>
      </c>
      <c r="E37" s="50"/>
      <c r="F37" s="1">
        <f>F36*B33</f>
        <v>0</v>
      </c>
      <c r="G37" s="22">
        <f>G36*B33</f>
        <v>350000</v>
      </c>
      <c r="H37" s="23">
        <f>H36*B33</f>
        <v>353273.27</v>
      </c>
      <c r="I37" s="1">
        <f>I36*B33</f>
        <v>0</v>
      </c>
      <c r="J37" s="48">
        <f>J36*B33</f>
        <v>0</v>
      </c>
      <c r="K37" s="50"/>
      <c r="L37" s="22">
        <f>(L36*B33)</f>
        <v>353273.27</v>
      </c>
      <c r="M37" s="23">
        <f>M36*B33</f>
        <v>356546.54000000004</v>
      </c>
      <c r="N37" s="48"/>
      <c r="O37" s="50"/>
      <c r="P37" s="1">
        <f>P36*B33</f>
        <v>0</v>
      </c>
      <c r="Q37" s="55">
        <f>Q36*B33</f>
        <v>356546.54000000004</v>
      </c>
      <c r="R37" s="56"/>
      <c r="S37" s="69">
        <f>S36*B33</f>
        <v>353273.2700000001</v>
      </c>
      <c r="T37" s="70"/>
      <c r="U37" s="11"/>
      <c r="V37" s="3"/>
    </row>
    <row r="38" spans="1:22" s="6" customFormat="1" ht="16.5" thickBot="1" thickTop="1">
      <c r="A38" s="19" t="s">
        <v>22</v>
      </c>
      <c r="B38" s="48">
        <v>7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50"/>
      <c r="T38" s="51"/>
      <c r="U38" s="52"/>
      <c r="V38" s="3"/>
    </row>
    <row r="39" spans="1:22" s="6" customFormat="1" ht="16.5" thickBot="1" thickTop="1">
      <c r="A39" s="19" t="s">
        <v>5</v>
      </c>
      <c r="B39" s="48"/>
      <c r="C39" s="50"/>
      <c r="D39" s="48"/>
      <c r="E39" s="50"/>
      <c r="F39" s="1"/>
      <c r="G39" s="1"/>
      <c r="H39" s="1"/>
      <c r="I39" s="1"/>
      <c r="J39" s="48"/>
      <c r="K39" s="50"/>
      <c r="L39" s="1"/>
      <c r="M39" s="1"/>
      <c r="N39" s="48"/>
      <c r="O39" s="50"/>
      <c r="P39" s="48"/>
      <c r="Q39" s="50"/>
      <c r="R39" s="48"/>
      <c r="S39" s="50"/>
      <c r="T39" s="71"/>
      <c r="U39" s="72"/>
      <c r="V39" s="3"/>
    </row>
    <row r="40" spans="1:24" ht="16.5" thickBot="1" thickTop="1">
      <c r="A40" s="19" t="s">
        <v>16</v>
      </c>
      <c r="B40" s="48">
        <f>B13+B21+B29+B37</f>
        <v>1061300</v>
      </c>
      <c r="C40" s="50"/>
      <c r="D40" s="48"/>
      <c r="E40" s="50"/>
      <c r="F40" s="1"/>
      <c r="G40" s="22">
        <f>G13+G21+G29+G37</f>
        <v>1061300</v>
      </c>
      <c r="H40" s="23">
        <f>(H13+H21+H29+H37)</f>
        <v>1061673.27</v>
      </c>
      <c r="I40" s="1"/>
      <c r="J40" s="48"/>
      <c r="K40" s="50"/>
      <c r="L40" s="23">
        <f>K13+L21+L29+L37</f>
        <v>1061673.27</v>
      </c>
      <c r="M40" s="23">
        <f>M13+M21+M29+M37</f>
        <v>1063646.73</v>
      </c>
      <c r="N40" s="48"/>
      <c r="O40" s="50"/>
      <c r="P40" s="48"/>
      <c r="Q40" s="50"/>
      <c r="R40" s="55">
        <v>1063646.73</v>
      </c>
      <c r="S40" s="56"/>
      <c r="T40" s="97">
        <f>(G40+L40+R40)/3</f>
        <v>1062206.6666666667</v>
      </c>
      <c r="U40" s="98"/>
      <c r="V40" s="3"/>
      <c r="W40" s="6"/>
      <c r="X40" s="2"/>
    </row>
    <row r="41" spans="1:24" ht="17.25" customHeight="1" hidden="1" thickBot="1" thickTop="1">
      <c r="A41" s="10"/>
      <c r="B41" s="15"/>
      <c r="C41" s="16"/>
      <c r="D41" s="15"/>
      <c r="E41" s="16"/>
      <c r="F41" s="24"/>
      <c r="G41" s="25"/>
      <c r="H41" s="24"/>
      <c r="I41" s="24"/>
      <c r="J41" s="15"/>
      <c r="K41" s="16"/>
      <c r="L41" s="26"/>
      <c r="M41" s="24"/>
      <c r="N41" s="15"/>
      <c r="O41" s="16"/>
      <c r="P41" s="15"/>
      <c r="Q41" s="16"/>
      <c r="R41" s="20"/>
      <c r="S41" s="21"/>
      <c r="T41" s="27"/>
      <c r="U41" s="28"/>
      <c r="V41" s="3"/>
      <c r="W41" s="6"/>
      <c r="X41" s="7"/>
    </row>
    <row r="42" spans="1:24" ht="30.75" customHeight="1" thickTop="1">
      <c r="A42" s="30" t="s">
        <v>6</v>
      </c>
      <c r="B42" s="99">
        <v>41362</v>
      </c>
      <c r="C42" s="100"/>
      <c r="D42" s="99"/>
      <c r="E42" s="100"/>
      <c r="F42" s="103"/>
      <c r="G42" s="99">
        <f>B42</f>
        <v>41362</v>
      </c>
      <c r="H42" s="89">
        <f>G42</f>
        <v>41362</v>
      </c>
      <c r="I42" s="89"/>
      <c r="J42" s="89"/>
      <c r="K42" s="89"/>
      <c r="L42" s="89">
        <f>H42</f>
        <v>41362</v>
      </c>
      <c r="M42" s="89">
        <f>L42</f>
        <v>41362</v>
      </c>
      <c r="N42" s="89"/>
      <c r="O42" s="89"/>
      <c r="P42" s="89"/>
      <c r="Q42" s="89"/>
      <c r="R42" s="89">
        <f>M42</f>
        <v>41362</v>
      </c>
      <c r="S42" s="89"/>
      <c r="T42" s="94"/>
      <c r="U42" s="94"/>
      <c r="V42" s="7"/>
      <c r="W42" s="6"/>
      <c r="X42" s="6"/>
    </row>
    <row r="43" spans="1:22" ht="2.25" customHeight="1" thickBot="1">
      <c r="A43" s="32"/>
      <c r="B43" s="101"/>
      <c r="C43" s="102"/>
      <c r="D43" s="101"/>
      <c r="E43" s="102"/>
      <c r="F43" s="104"/>
      <c r="G43" s="101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94"/>
      <c r="U43" s="94"/>
      <c r="V43" s="7"/>
    </row>
    <row r="44" spans="1:22" ht="32.25" customHeight="1" thickTop="1">
      <c r="A44" s="30" t="s">
        <v>7</v>
      </c>
      <c r="B44" s="57" t="s">
        <v>26</v>
      </c>
      <c r="C44" s="59"/>
      <c r="D44" s="57"/>
      <c r="E44" s="59"/>
      <c r="F44" s="95"/>
      <c r="G44" s="57" t="str">
        <f>B44</f>
        <v>До    30.06.2013</v>
      </c>
      <c r="H44" s="91" t="str">
        <f>G44</f>
        <v>До    30.06.2013</v>
      </c>
      <c r="I44" s="91"/>
      <c r="J44" s="91"/>
      <c r="K44" s="91"/>
      <c r="L44" s="91" t="str">
        <f>H44</f>
        <v>До    30.06.2013</v>
      </c>
      <c r="M44" s="91" t="str">
        <f>L44</f>
        <v>До    30.06.2013</v>
      </c>
      <c r="N44" s="91"/>
      <c r="O44" s="91"/>
      <c r="P44" s="91"/>
      <c r="Q44" s="91"/>
      <c r="R44" s="91" t="str">
        <f>M44</f>
        <v>До    30.06.2013</v>
      </c>
      <c r="S44" s="91"/>
      <c r="T44" s="90"/>
      <c r="U44" s="90"/>
      <c r="V44" s="7"/>
    </row>
    <row r="45" spans="1:22" ht="10.5" customHeight="1" thickBot="1">
      <c r="A45" s="32"/>
      <c r="B45" s="66"/>
      <c r="C45" s="68"/>
      <c r="D45" s="66"/>
      <c r="E45" s="68"/>
      <c r="F45" s="96"/>
      <c r="G45" s="66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0"/>
      <c r="U45" s="90"/>
      <c r="V45" s="7"/>
    </row>
    <row r="46" spans="1:22" ht="26.25" customHeight="1" thickTop="1">
      <c r="A46" s="84" t="s">
        <v>17</v>
      </c>
      <c r="B46" s="85"/>
      <c r="C46" s="63" t="s">
        <v>8</v>
      </c>
      <c r="D46" s="64"/>
      <c r="E46" s="64"/>
      <c r="F46" s="64"/>
      <c r="G46" s="64"/>
      <c r="H46" s="91" t="s">
        <v>9</v>
      </c>
      <c r="I46" s="91"/>
      <c r="J46" s="91"/>
      <c r="K46" s="91"/>
      <c r="L46" s="91"/>
      <c r="M46" s="91"/>
      <c r="N46" s="91"/>
      <c r="O46" s="91"/>
      <c r="P46" s="91"/>
      <c r="Q46" s="91"/>
      <c r="R46" s="92"/>
      <c r="S46" s="92"/>
      <c r="T46" s="92"/>
      <c r="U46" s="92"/>
      <c r="V46" s="6"/>
    </row>
    <row r="47" spans="1:21" ht="32.25" customHeight="1" thickBot="1">
      <c r="A47" s="86"/>
      <c r="B47" s="87"/>
      <c r="C47" s="66"/>
      <c r="D47" s="67"/>
      <c r="E47" s="67"/>
      <c r="F47" s="67"/>
      <c r="G47" s="67"/>
      <c r="H47" s="93" t="s">
        <v>10</v>
      </c>
      <c r="I47" s="93"/>
      <c r="J47" s="93"/>
      <c r="K47" s="93"/>
      <c r="L47" s="93"/>
      <c r="M47" s="93"/>
      <c r="N47" s="93"/>
      <c r="O47" s="93"/>
      <c r="P47" s="93"/>
      <c r="Q47" s="93"/>
      <c r="R47" s="92"/>
      <c r="S47" s="92"/>
      <c r="T47" s="92"/>
      <c r="U47" s="92"/>
    </row>
    <row r="48" spans="1:21" ht="33.75" customHeight="1" thickBot="1">
      <c r="A48" s="74" t="s">
        <v>11</v>
      </c>
      <c r="B48" s="75"/>
      <c r="C48" s="77" t="s">
        <v>23</v>
      </c>
      <c r="D48" s="88"/>
      <c r="E48" s="88"/>
      <c r="F48" s="88"/>
      <c r="G48" s="88"/>
      <c r="H48" s="78" t="s">
        <v>30</v>
      </c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</row>
    <row r="49" spans="1:21" ht="22.5" customHeight="1" thickBot="1">
      <c r="A49" s="74" t="s">
        <v>12</v>
      </c>
      <c r="B49" s="75"/>
      <c r="C49" s="76" t="s">
        <v>24</v>
      </c>
      <c r="D49" s="76"/>
      <c r="E49" s="76"/>
      <c r="F49" s="76"/>
      <c r="G49" s="77"/>
      <c r="H49" s="78" t="s">
        <v>31</v>
      </c>
      <c r="I49" s="78"/>
      <c r="J49" s="78"/>
      <c r="K49" s="78"/>
      <c r="L49" s="78"/>
      <c r="M49" s="78"/>
      <c r="N49" s="78"/>
      <c r="O49" s="78"/>
      <c r="P49" s="78"/>
      <c r="Q49" s="78"/>
      <c r="R49" s="80"/>
      <c r="S49" s="80"/>
      <c r="T49" s="80"/>
      <c r="U49" s="80"/>
    </row>
    <row r="50" spans="1:21" ht="32.25" customHeight="1" thickBot="1">
      <c r="A50" s="74" t="s">
        <v>13</v>
      </c>
      <c r="B50" s="75"/>
      <c r="C50" s="76" t="s">
        <v>25</v>
      </c>
      <c r="D50" s="76"/>
      <c r="E50" s="76"/>
      <c r="F50" s="76"/>
      <c r="G50" s="77"/>
      <c r="H50" s="81" t="s">
        <v>32</v>
      </c>
      <c r="I50" s="81"/>
      <c r="J50" s="81"/>
      <c r="K50" s="81"/>
      <c r="L50" s="81"/>
      <c r="M50" s="81"/>
      <c r="N50" s="81"/>
      <c r="O50" s="81"/>
      <c r="P50" s="81"/>
      <c r="Q50" s="81"/>
      <c r="R50" s="82"/>
      <c r="S50" s="82"/>
      <c r="T50" s="82"/>
      <c r="U50" s="82"/>
    </row>
    <row r="51" spans="1:21" ht="15">
      <c r="A51" s="83" t="s">
        <v>36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29"/>
      <c r="T51" s="29"/>
      <c r="U51" s="29"/>
    </row>
    <row r="52" spans="1:21" ht="15">
      <c r="A52" s="73" t="s">
        <v>34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29"/>
      <c r="N52" s="29"/>
      <c r="O52" s="29"/>
      <c r="P52" s="29"/>
      <c r="Q52" s="29"/>
      <c r="R52" s="29"/>
      <c r="S52" s="29"/>
      <c r="T52" s="29"/>
      <c r="U52" s="29"/>
    </row>
    <row r="53" spans="1:21" ht="15">
      <c r="A53" s="73" t="s">
        <v>35</v>
      </c>
      <c r="B53" s="73"/>
      <c r="C53" s="73"/>
      <c r="D53" s="73"/>
      <c r="E53" s="73"/>
      <c r="F53" s="73"/>
      <c r="G53" s="73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</row>
  </sheetData>
  <sheetProtection/>
  <mergeCells count="169">
    <mergeCell ref="A1:AB1"/>
    <mergeCell ref="A2:I2"/>
    <mergeCell ref="L2:T2"/>
    <mergeCell ref="A3:A5"/>
    <mergeCell ref="B3:F4"/>
    <mergeCell ref="G3:G5"/>
    <mergeCell ref="H3:K4"/>
    <mergeCell ref="L3:L5"/>
    <mergeCell ref="M3:Q4"/>
    <mergeCell ref="R3:S5"/>
    <mergeCell ref="T3:U5"/>
    <mergeCell ref="B5:C5"/>
    <mergeCell ref="D5:E5"/>
    <mergeCell ref="J5:K5"/>
    <mergeCell ref="M5:N5"/>
    <mergeCell ref="P5:Q5"/>
    <mergeCell ref="A6:A8"/>
    <mergeCell ref="T6:U8"/>
    <mergeCell ref="B9:S9"/>
    <mergeCell ref="T9:U9"/>
    <mergeCell ref="A10:A11"/>
    <mergeCell ref="B10:G11"/>
    <mergeCell ref="H10:L11"/>
    <mergeCell ref="M10:S11"/>
    <mergeCell ref="T10:U11"/>
    <mergeCell ref="B6:S8"/>
    <mergeCell ref="T13:U13"/>
    <mergeCell ref="B12:D12"/>
    <mergeCell ref="K12:L12"/>
    <mergeCell ref="M12:N12"/>
    <mergeCell ref="P12:Q12"/>
    <mergeCell ref="R12:S12"/>
    <mergeCell ref="T12:U12"/>
    <mergeCell ref="A14:A16"/>
    <mergeCell ref="T14:U16"/>
    <mergeCell ref="B17:S17"/>
    <mergeCell ref="T17:U17"/>
    <mergeCell ref="B14:S16"/>
    <mergeCell ref="B13:D13"/>
    <mergeCell ref="K13:L13"/>
    <mergeCell ref="M13:N13"/>
    <mergeCell ref="P13:Q13"/>
    <mergeCell ref="R13:S13"/>
    <mergeCell ref="A18:A19"/>
    <mergeCell ref="B18:G19"/>
    <mergeCell ref="H18:L19"/>
    <mergeCell ref="M18:S19"/>
    <mergeCell ref="T18:U19"/>
    <mergeCell ref="B20:C20"/>
    <mergeCell ref="D20:E20"/>
    <mergeCell ref="J20:K20"/>
    <mergeCell ref="N20:O20"/>
    <mergeCell ref="P20:Q20"/>
    <mergeCell ref="R20:S20"/>
    <mergeCell ref="T20:U20"/>
    <mergeCell ref="B21:C21"/>
    <mergeCell ref="D21:E21"/>
    <mergeCell ref="J21:K21"/>
    <mergeCell ref="N21:O21"/>
    <mergeCell ref="P21:Q21"/>
    <mergeCell ref="R21:S21"/>
    <mergeCell ref="T21:U21"/>
    <mergeCell ref="T22:U24"/>
    <mergeCell ref="B25:S25"/>
    <mergeCell ref="T25:U25"/>
    <mergeCell ref="A26:A27"/>
    <mergeCell ref="B26:G27"/>
    <mergeCell ref="H26:L27"/>
    <mergeCell ref="M26:S27"/>
    <mergeCell ref="T26:U27"/>
    <mergeCell ref="J28:K28"/>
    <mergeCell ref="N28:O28"/>
    <mergeCell ref="P28:Q28"/>
    <mergeCell ref="R28:S28"/>
    <mergeCell ref="A22:A24"/>
    <mergeCell ref="B22:S24"/>
    <mergeCell ref="T28:U28"/>
    <mergeCell ref="B29:C29"/>
    <mergeCell ref="D29:E29"/>
    <mergeCell ref="J29:K29"/>
    <mergeCell ref="N29:O29"/>
    <mergeCell ref="P29:Q29"/>
    <mergeCell ref="R29:S29"/>
    <mergeCell ref="T29:U29"/>
    <mergeCell ref="B28:C28"/>
    <mergeCell ref="D28:E28"/>
    <mergeCell ref="Q37:R37"/>
    <mergeCell ref="S37:T37"/>
    <mergeCell ref="N40:O40"/>
    <mergeCell ref="M42:M43"/>
    <mergeCell ref="N42:O43"/>
    <mergeCell ref="P40:Q40"/>
    <mergeCell ref="R40:S40"/>
    <mergeCell ref="P39:Q39"/>
    <mergeCell ref="R39:S39"/>
    <mergeCell ref="T38:U38"/>
    <mergeCell ref="H42:H43"/>
    <mergeCell ref="I42:I43"/>
    <mergeCell ref="J42:K43"/>
    <mergeCell ref="L42:L43"/>
    <mergeCell ref="B40:C40"/>
    <mergeCell ref="D40:E40"/>
    <mergeCell ref="J40:K40"/>
    <mergeCell ref="L44:L45"/>
    <mergeCell ref="P44:Q45"/>
    <mergeCell ref="R44:S45"/>
    <mergeCell ref="P42:Q43"/>
    <mergeCell ref="T40:U40"/>
    <mergeCell ref="A42:A43"/>
    <mergeCell ref="B42:C43"/>
    <mergeCell ref="D42:E43"/>
    <mergeCell ref="F42:F43"/>
    <mergeCell ref="G42:G43"/>
    <mergeCell ref="H44:H45"/>
    <mergeCell ref="I44:I45"/>
    <mergeCell ref="M44:M45"/>
    <mergeCell ref="N44:O45"/>
    <mergeCell ref="T42:U43"/>
    <mergeCell ref="A44:A45"/>
    <mergeCell ref="B44:C45"/>
    <mergeCell ref="F44:F45"/>
    <mergeCell ref="G44:G45"/>
    <mergeCell ref="J44:K45"/>
    <mergeCell ref="A46:B47"/>
    <mergeCell ref="A48:B48"/>
    <mergeCell ref="C48:G48"/>
    <mergeCell ref="D44:E45"/>
    <mergeCell ref="R42:S43"/>
    <mergeCell ref="T44:U45"/>
    <mergeCell ref="C46:G47"/>
    <mergeCell ref="H46:Q46"/>
    <mergeCell ref="R46:U47"/>
    <mergeCell ref="H47:Q47"/>
    <mergeCell ref="A53:G53"/>
    <mergeCell ref="A50:B50"/>
    <mergeCell ref="C50:G50"/>
    <mergeCell ref="H48:U48"/>
    <mergeCell ref="H49:U49"/>
    <mergeCell ref="H50:U50"/>
    <mergeCell ref="A52:L52"/>
    <mergeCell ref="A51:R51"/>
    <mergeCell ref="A49:B49"/>
    <mergeCell ref="C49:G49"/>
    <mergeCell ref="J39:K39"/>
    <mergeCell ref="D39:E39"/>
    <mergeCell ref="B39:C39"/>
    <mergeCell ref="B34:G35"/>
    <mergeCell ref="H34:L35"/>
    <mergeCell ref="M34:S35"/>
    <mergeCell ref="B38:S38"/>
    <mergeCell ref="S36:T36"/>
    <mergeCell ref="T39:U39"/>
    <mergeCell ref="N39:O39"/>
    <mergeCell ref="T34:U35"/>
    <mergeCell ref="B36:C36"/>
    <mergeCell ref="D36:E36"/>
    <mergeCell ref="J36:K36"/>
    <mergeCell ref="N36:O36"/>
    <mergeCell ref="Q36:R36"/>
    <mergeCell ref="A30:A32"/>
    <mergeCell ref="B30:S32"/>
    <mergeCell ref="T30:U32"/>
    <mergeCell ref="B33:S33"/>
    <mergeCell ref="T33:U33"/>
    <mergeCell ref="B37:C37"/>
    <mergeCell ref="D37:E37"/>
    <mergeCell ref="J37:K37"/>
    <mergeCell ref="N37:O37"/>
    <mergeCell ref="A34:A35"/>
  </mergeCells>
  <printOptions/>
  <pageMargins left="0.7086614173228347" right="0.51" top="0.7480314960629921" bottom="0.7480314960629921" header="0.31496062992125984" footer="0.31496062992125984"/>
  <pageSetup fitToHeight="2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BUH77</cp:lastModifiedBy>
  <cp:lastPrinted>2013-04-25T08:09:10Z</cp:lastPrinted>
  <dcterms:created xsi:type="dcterms:W3CDTF">2009-10-23T03:44:58Z</dcterms:created>
  <dcterms:modified xsi:type="dcterms:W3CDTF">2013-04-25T08:26:55Z</dcterms:modified>
  <cp:category/>
  <cp:version/>
  <cp:contentType/>
  <cp:contentStatus/>
</cp:coreProperties>
</file>